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413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<sst xmlns="http://schemas.openxmlformats.org/spreadsheetml/2006/main" count="247" uniqueCount="175">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</sst>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34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8" fillId="37" borderId="14" xfId="34" applyNumberFormat="1" applyFont="1" applyFill="1" applyBorder="1" applyAlignment="1" applyProtection="1">
      <alignment horizontal="center" vertical="center"/>
      <protection/>
    </xf>
    <xf numFmtId="0" fontId="11" fillId="33" borderId="0" xfId="34" applyFont="1" applyFill="1" applyAlignment="1" applyProtection="1">
      <alignment horizontal="right" vertical="center"/>
      <protection/>
    </xf>
    <xf numFmtId="170" fontId="9" fillId="36" borderId="14" xfId="34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34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34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9" fillId="38" borderId="14" xfId="34" applyNumberFormat="1" applyFont="1" applyFill="1" applyBorder="1" applyAlignment="1" applyProtection="1">
      <alignment horizontal="center" vertical="center"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8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81" fillId="26" borderId="14" xfId="34" applyNumberFormat="1" applyFont="1" applyFill="1" applyBorder="1" applyAlignment="1" applyProtection="1">
      <alignment horizontal="center" vertical="center"/>
      <protection/>
    </xf>
    <xf numFmtId="0" fontId="81" fillId="26" borderId="14" xfId="34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34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34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34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26" borderId="25" xfId="0" applyFont="1" applyFill="1" applyBorder="1" applyAlignment="1" applyProtection="1">
      <alignment horizontal="center" vertical="center" wrapText="1"/>
      <protection/>
    </xf>
    <xf numFmtId="0" fontId="13" fillId="26" borderId="14" xfId="0" applyFont="1" applyFill="1" applyBorder="1" applyAlignment="1" applyProtection="1">
      <alignment horizontal="center" vertical="center" wrapText="1"/>
      <protection/>
    </xf>
    <xf numFmtId="0" fontId="13" fillId="26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34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26" borderId="55" xfId="0" applyFont="1" applyFill="1" applyBorder="1" applyAlignment="1" applyProtection="1">
      <alignment horizontal="left"/>
      <protection/>
    </xf>
    <xf numFmtId="1" fontId="3" fillId="26" borderId="55" xfId="0" applyNumberFormat="1" applyFont="1" applyFill="1" applyBorder="1" applyAlignment="1" applyProtection="1">
      <alignment/>
      <protection/>
    </xf>
    <xf numFmtId="3" fontId="14" fillId="26" borderId="55" xfId="0" applyNumberFormat="1" applyFont="1" applyFill="1" applyBorder="1" applyAlignment="1" applyProtection="1">
      <alignment/>
      <protection/>
    </xf>
    <xf numFmtId="3" fontId="14" fillId="26" borderId="56" xfId="0" applyNumberFormat="1" applyFont="1" applyFill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/>
      <protection/>
    </xf>
    <xf numFmtId="3" fontId="14" fillId="26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 horizontal="center"/>
      <protection/>
    </xf>
    <xf numFmtId="0" fontId="10" fillId="26" borderId="59" xfId="0" applyFont="1" applyFill="1" applyBorder="1" applyAlignment="1" applyProtection="1">
      <alignment horizontal="left"/>
      <protection/>
    </xf>
    <xf numFmtId="1" fontId="3" fillId="26" borderId="59" xfId="0" applyNumberFormat="1" applyFont="1" applyFill="1" applyBorder="1" applyAlignment="1" applyProtection="1">
      <alignment/>
      <protection/>
    </xf>
    <xf numFmtId="3" fontId="14" fillId="26" borderId="59" xfId="0" applyNumberFormat="1" applyFont="1" applyFill="1" applyBorder="1" applyAlignment="1" applyProtection="1">
      <alignment/>
      <protection/>
    </xf>
    <xf numFmtId="3" fontId="14" fillId="26" borderId="60" xfId="0" applyNumberFormat="1" applyFont="1" applyFill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/>
      <protection/>
    </xf>
    <xf numFmtId="3" fontId="14" fillId="26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 horizontal="center"/>
      <protection/>
    </xf>
    <xf numFmtId="0" fontId="10" fillId="26" borderId="63" xfId="0" applyFont="1" applyFill="1" applyBorder="1" applyAlignment="1" applyProtection="1">
      <alignment horizontal="left"/>
      <protection/>
    </xf>
    <xf numFmtId="1" fontId="3" fillId="26" borderId="64" xfId="0" applyNumberFormat="1" applyFont="1" applyFill="1" applyBorder="1" applyAlignment="1" applyProtection="1">
      <alignment/>
      <protection/>
    </xf>
    <xf numFmtId="3" fontId="14" fillId="26" borderId="64" xfId="0" applyNumberFormat="1" applyFont="1" applyFill="1" applyBorder="1" applyAlignment="1" applyProtection="1">
      <alignment/>
      <protection/>
    </xf>
    <xf numFmtId="3" fontId="14" fillId="26" borderId="65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/>
      <protection/>
    </xf>
    <xf numFmtId="3" fontId="14" fillId="26" borderId="67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82" fillId="36" borderId="84" xfId="34" applyNumberFormat="1" applyFont="1" applyFill="1" applyBorder="1" applyAlignment="1" applyProtection="1">
      <alignment horizontal="right" vertical="center"/>
      <protection/>
    </xf>
    <xf numFmtId="3" fontId="82" fillId="36" borderId="85" xfId="34" applyNumberFormat="1" applyFont="1" applyFill="1" applyBorder="1" applyAlignment="1" applyProtection="1">
      <alignment horizontal="right" vertical="center"/>
      <protection/>
    </xf>
    <xf numFmtId="3" fontId="82" fillId="36" borderId="82" xfId="34" applyNumberFormat="1" applyFont="1" applyFill="1" applyBorder="1" applyAlignment="1" applyProtection="1">
      <alignment horizontal="right" vertical="center"/>
      <protection/>
    </xf>
    <xf numFmtId="3" fontId="82" fillId="36" borderId="86" xfId="34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82" fillId="36" borderId="91" xfId="34" applyNumberFormat="1" applyFont="1" applyFill="1" applyBorder="1" applyAlignment="1" applyProtection="1">
      <alignment horizontal="right" vertical="center"/>
      <protection/>
    </xf>
    <xf numFmtId="3" fontId="82" fillId="36" borderId="92" xfId="34" applyNumberFormat="1" applyFont="1" applyFill="1" applyBorder="1" applyAlignment="1" applyProtection="1">
      <alignment horizontal="right" vertical="center"/>
      <protection/>
    </xf>
    <xf numFmtId="3" fontId="82" fillId="36" borderId="89" xfId="34" applyNumberFormat="1" applyFont="1" applyFill="1" applyBorder="1" applyAlignment="1" applyProtection="1">
      <alignment horizontal="right" vertical="center"/>
      <protection/>
    </xf>
    <xf numFmtId="3" fontId="82" fillId="36" borderId="93" xfId="34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82" fillId="36" borderId="97" xfId="34" applyNumberFormat="1" applyFont="1" applyFill="1" applyBorder="1" applyAlignment="1" applyProtection="1">
      <alignment horizontal="right" vertical="center"/>
      <protection/>
    </xf>
    <xf numFmtId="3" fontId="82" fillId="36" borderId="98" xfId="34" applyNumberFormat="1" applyFont="1" applyFill="1" applyBorder="1" applyAlignment="1" applyProtection="1">
      <alignment horizontal="right" vertical="center"/>
      <protection/>
    </xf>
    <xf numFmtId="3" fontId="82" fillId="36" borderId="95" xfId="34" applyNumberFormat="1" applyFont="1" applyFill="1" applyBorder="1" applyAlignment="1" applyProtection="1">
      <alignment horizontal="right" vertical="center"/>
      <protection/>
    </xf>
    <xf numFmtId="3" fontId="82" fillId="36" borderId="99" xfId="34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82" fillId="36" borderId="14" xfId="34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83" fillId="5" borderId="40" xfId="34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172" fontId="10" fillId="33" borderId="100" xfId="56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26" borderId="107" xfId="0" applyNumberFormat="1" applyFont="1" applyFill="1" applyBorder="1" applyAlignment="1" applyProtection="1">
      <alignment/>
      <protection/>
    </xf>
    <xf numFmtId="173" fontId="10" fillId="26" borderId="108" xfId="0" applyNumberFormat="1" applyFont="1" applyFill="1" applyBorder="1" applyAlignment="1" applyProtection="1">
      <alignment/>
      <protection/>
    </xf>
    <xf numFmtId="173" fontId="10" fillId="26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84" fillId="41" borderId="110" xfId="38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5" fillId="33" borderId="111" xfId="0" applyNumberFormat="1" applyFont="1" applyFill="1" applyBorder="1" applyAlignment="1" applyProtection="1" quotePrefix="1">
      <alignment/>
      <protection/>
    </xf>
    <xf numFmtId="173" fontId="86" fillId="33" borderId="111" xfId="0" applyNumberFormat="1" applyFont="1" applyFill="1" applyBorder="1" applyAlignment="1" applyProtection="1" quotePrefix="1">
      <alignment/>
      <protection/>
    </xf>
    <xf numFmtId="173" fontId="86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26" borderId="39" xfId="0" applyNumberFormat="1" applyFont="1" applyFill="1" applyBorder="1" applyAlignment="1" applyProtection="1">
      <alignment horizontal="right"/>
      <protection/>
    </xf>
    <xf numFmtId="173" fontId="10" fillId="26" borderId="40" xfId="0" applyNumberFormat="1" applyFont="1" applyFill="1" applyBorder="1" applyAlignment="1" applyProtection="1">
      <alignment horizontal="right"/>
      <protection/>
    </xf>
    <xf numFmtId="173" fontId="10" fillId="26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7" fillId="33" borderId="0" xfId="38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5" fillId="33" borderId="17" xfId="0" applyNumberFormat="1" applyFont="1" applyFill="1" applyBorder="1" applyAlignment="1" applyProtection="1" quotePrefix="1">
      <alignment/>
      <protection/>
    </xf>
    <xf numFmtId="173" fontId="86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34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8" fillId="36" borderId="14" xfId="34" applyFont="1" applyFill="1" applyBorder="1" applyAlignment="1" applyProtection="1">
      <alignment horizontal="center" vertical="center"/>
      <protection/>
    </xf>
    <xf numFmtId="0" fontId="11" fillId="33" borderId="0" xfId="34" applyFont="1" applyFill="1" applyBorder="1" applyAlignment="1" applyProtection="1">
      <alignment horizontal="right" vertical="center"/>
      <protection/>
    </xf>
    <xf numFmtId="0" fontId="89" fillId="36" borderId="14" xfId="34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26" borderId="14" xfId="39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90" fillId="36" borderId="124" xfId="34" applyNumberFormat="1" applyFont="1" applyFill="1" applyBorder="1" applyAlignment="1" applyProtection="1">
      <alignment horizontal="center" vertical="center"/>
      <protection/>
    </xf>
    <xf numFmtId="1" fontId="90" fillId="36" borderId="25" xfId="34" applyNumberFormat="1" applyFont="1" applyFill="1" applyBorder="1" applyAlignment="1" applyProtection="1">
      <alignment horizontal="center" vertical="center"/>
      <protection/>
    </xf>
    <xf numFmtId="0" fontId="11" fillId="33" borderId="125" xfId="34" applyFont="1" applyFill="1" applyBorder="1" applyAlignment="1" applyProtection="1">
      <alignment horizontal="right" vertical="top" wrapText="1"/>
      <protection/>
    </xf>
    <xf numFmtId="0" fontId="11" fillId="33" borderId="0" xfId="34" applyFont="1" applyFill="1" applyAlignment="1" applyProtection="1">
      <alignment horizontal="right" vertical="top" wrapText="1"/>
      <protection/>
    </xf>
    <xf numFmtId="0" fontId="12" fillId="38" borderId="47" xfId="34" applyFont="1" applyFill="1" applyBorder="1" applyAlignment="1" applyProtection="1">
      <alignment horizontal="center" vertical="center" wrapText="1"/>
      <protection/>
    </xf>
    <xf numFmtId="0" fontId="12" fillId="38" borderId="23" xfId="34" applyFont="1" applyFill="1" applyBorder="1" applyAlignment="1" applyProtection="1">
      <alignment horizontal="center" vertical="center" wrapText="1"/>
      <protection/>
    </xf>
    <xf numFmtId="0" fontId="78" fillId="38" borderId="47" xfId="0" applyFont="1" applyFill="1" applyBorder="1" applyAlignment="1" applyProtection="1">
      <alignment horizontal="center" vertical="center" wrapText="1"/>
      <protection/>
    </xf>
    <xf numFmtId="0" fontId="78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34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3_11_PRB%20_30_11_2023%20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45260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107362</v>
          </cell>
          <cell r="H90">
            <v>0</v>
          </cell>
          <cell r="I90">
            <v>28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12000</v>
          </cell>
          <cell r="G106">
            <v>10631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1159</v>
          </cell>
          <cell r="H110">
            <v>0</v>
          </cell>
          <cell r="I110">
            <v>1</v>
          </cell>
          <cell r="J110">
            <v>-1700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772774</v>
          </cell>
          <cell r="G187">
            <v>625923</v>
          </cell>
          <cell r="H187">
            <v>0</v>
          </cell>
          <cell r="I187">
            <v>0</v>
          </cell>
          <cell r="J187">
            <v>78042</v>
          </cell>
        </row>
        <row r="190">
          <cell r="E190">
            <v>53713</v>
          </cell>
          <cell r="G190">
            <v>40205</v>
          </cell>
          <cell r="H190">
            <v>0</v>
          </cell>
          <cell r="I190">
            <v>1750</v>
          </cell>
          <cell r="J190">
            <v>6613</v>
          </cell>
        </row>
        <row r="196">
          <cell r="E196">
            <v>249310</v>
          </cell>
          <cell r="G196">
            <v>0</v>
          </cell>
          <cell r="H196">
            <v>0</v>
          </cell>
          <cell r="I196">
            <v>0</v>
          </cell>
          <cell r="J196">
            <v>226060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146392</v>
          </cell>
          <cell r="G205">
            <v>122434</v>
          </cell>
          <cell r="H205">
            <v>0</v>
          </cell>
          <cell r="I205">
            <v>9790</v>
          </cell>
          <cell r="J205">
            <v>347</v>
          </cell>
        </row>
        <row r="223">
          <cell r="E223">
            <v>2900</v>
          </cell>
          <cell r="G223">
            <v>2075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50593</v>
          </cell>
          <cell r="G276">
            <v>50585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3000</v>
          </cell>
          <cell r="G284">
            <v>3000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1181682</v>
          </cell>
          <cell r="G391">
            <v>-112066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856568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311062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-6483</v>
          </cell>
          <cell r="H524">
            <v>0</v>
          </cell>
          <cell r="I524">
            <v>0</v>
          </cell>
          <cell r="J524">
            <v>1700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-932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-12949</v>
          </cell>
          <cell r="H591">
            <v>0</v>
          </cell>
          <cell r="I591">
            <v>12949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45266</v>
          </cell>
          <cell r="E605">
            <v>64800690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414414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околната среда и водите</v>
      </c>
      <c r="C13" s="31"/>
      <c r="D13" s="31"/>
      <c r="E13" s="35" t="str">
        <f>+'[1]OTCHET'!E12</f>
        <v>код по ЕБК:</v>
      </c>
      <c r="F13" s="36" t="str">
        <f>+'[1]OTCHET'!F12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97000</v>
      </c>
      <c r="F22" s="102">
        <f t="shared" si="0"/>
        <v>117481</v>
      </c>
      <c r="G22" s="103">
        <f t="shared" si="0"/>
        <v>119152</v>
      </c>
      <c r="H22" s="104">
        <f t="shared" si="0"/>
        <v>0</v>
      </c>
      <c r="I22" s="104">
        <f t="shared" si="0"/>
        <v>29</v>
      </c>
      <c r="J22" s="105">
        <f t="shared" si="0"/>
        <v>-1700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97000</v>
      </c>
      <c r="F25" s="127">
        <f>+F26+F30+F31+F32+F33</f>
        <v>117481</v>
      </c>
      <c r="G25" s="128">
        <f aca="true" t="shared" si="2" ref="G25:M25">+G26+G30+G31+G32+G33</f>
        <v>119152</v>
      </c>
      <c r="H25" s="129">
        <f>+H26+H30+H31+H32+H33</f>
        <v>0</v>
      </c>
      <c r="I25" s="129">
        <f>+I26+I30+I31+I32+I33</f>
        <v>29</v>
      </c>
      <c r="J25" s="130">
        <f>+J26+J30+J31+J32+J33</f>
        <v>-1700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85000</v>
      </c>
      <c r="F30" s="162">
        <f t="shared" si="1"/>
        <v>107390</v>
      </c>
      <c r="G30" s="163">
        <f>'[1]OTCHET'!G90+'[1]OTCHET'!G93+'[1]OTCHET'!G94</f>
        <v>107362</v>
      </c>
      <c r="H30" s="164">
        <f>'[1]OTCHET'!H90+'[1]OTCHET'!H93+'[1]OTCHET'!H94</f>
        <v>0</v>
      </c>
      <c r="I30" s="164">
        <f>'[1]OTCHET'!I90+'[1]OTCHET'!I93+'[1]OTCHET'!I94</f>
        <v>28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12000</v>
      </c>
      <c r="F31" s="168">
        <f t="shared" si="1"/>
        <v>10631</v>
      </c>
      <c r="G31" s="169">
        <f>'[1]OTCHET'!G106</f>
        <v>10631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-540</v>
      </c>
      <c r="G32" s="169">
        <f>'[1]OTCHET'!G110+'[1]OTCHET'!G119+'[1]OTCHET'!G135+'[1]OTCHET'!G136</f>
        <v>1159</v>
      </c>
      <c r="H32" s="170">
        <f>'[1]OTCHET'!H110+'[1]OTCHET'!H119+'[1]OTCHET'!H135+'[1]OTCHET'!H136</f>
        <v>0</v>
      </c>
      <c r="I32" s="170">
        <f>'[1]OTCHET'!I110+'[1]OTCHET'!I119+'[1]OTCHET'!I135+'[1]OTCHET'!I136</f>
        <v>1</v>
      </c>
      <c r="J32" s="171">
        <f>'[1]OTCHET'!J110+'[1]OTCHET'!J119+'[1]OTCHET'!J135+'[1]OTCHET'!J136</f>
        <v>-1700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1278682</v>
      </c>
      <c r="F38" s="209">
        <f t="shared" si="3"/>
        <v>1167330</v>
      </c>
      <c r="G38" s="210">
        <f t="shared" si="3"/>
        <v>844222</v>
      </c>
      <c r="H38" s="211">
        <f t="shared" si="3"/>
        <v>0</v>
      </c>
      <c r="I38" s="211">
        <f t="shared" si="3"/>
        <v>12046</v>
      </c>
      <c r="J38" s="212">
        <f t="shared" si="3"/>
        <v>311062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1075797</v>
      </c>
      <c r="F39" s="221">
        <f t="shared" si="4"/>
        <v>978593</v>
      </c>
      <c r="G39" s="222">
        <f t="shared" si="4"/>
        <v>666128</v>
      </c>
      <c r="H39" s="223">
        <f t="shared" si="4"/>
        <v>0</v>
      </c>
      <c r="I39" s="223">
        <f t="shared" si="4"/>
        <v>1750</v>
      </c>
      <c r="J39" s="224">
        <f t="shared" si="4"/>
        <v>310715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772774</v>
      </c>
      <c r="F40" s="229">
        <f t="shared" si="1"/>
        <v>703965</v>
      </c>
      <c r="G40" s="230">
        <f>'[1]OTCHET'!G187</f>
        <v>625923</v>
      </c>
      <c r="H40" s="231">
        <f>'[1]OTCHET'!H187</f>
        <v>0</v>
      </c>
      <c r="I40" s="231">
        <f>'[1]OTCHET'!I187</f>
        <v>0</v>
      </c>
      <c r="J40" s="232">
        <f>'[1]OTCHET'!J187</f>
        <v>78042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53713</v>
      </c>
      <c r="F41" s="237">
        <f t="shared" si="1"/>
        <v>48568</v>
      </c>
      <c r="G41" s="238">
        <f>'[1]OTCHET'!G190</f>
        <v>40205</v>
      </c>
      <c r="H41" s="239">
        <f>'[1]OTCHET'!H190</f>
        <v>0</v>
      </c>
      <c r="I41" s="239">
        <f>'[1]OTCHET'!I190</f>
        <v>1750</v>
      </c>
      <c r="J41" s="240">
        <f>'[1]OTCHET'!J190</f>
        <v>6613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249310</v>
      </c>
      <c r="F42" s="244">
        <f t="shared" si="1"/>
        <v>226060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226060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149292</v>
      </c>
      <c r="F43" s="250">
        <f t="shared" si="1"/>
        <v>135152</v>
      </c>
      <c r="G43" s="251">
        <f>+'[1]OTCHET'!G205+'[1]OTCHET'!G223+'[1]OTCHET'!G271</f>
        <v>124509</v>
      </c>
      <c r="H43" s="252">
        <f>+'[1]OTCHET'!H205+'[1]OTCHET'!H223+'[1]OTCHET'!H271</f>
        <v>0</v>
      </c>
      <c r="I43" s="252">
        <f>+'[1]OTCHET'!I205+'[1]OTCHET'!I223+'[1]OTCHET'!I271</f>
        <v>10296</v>
      </c>
      <c r="J43" s="253">
        <f>+'[1]OTCHET'!J205+'[1]OTCHET'!J223+'[1]OTCHET'!J271</f>
        <v>347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53593</v>
      </c>
      <c r="F49" s="168">
        <f t="shared" si="1"/>
        <v>53585</v>
      </c>
      <c r="G49" s="169">
        <f>'[1]OTCHET'!G275+'[1]OTCHET'!G276+'[1]OTCHET'!G284+'[1]OTCHET'!G287</f>
        <v>53585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1181682</v>
      </c>
      <c r="F56" s="293">
        <f t="shared" si="5"/>
        <v>1055564</v>
      </c>
      <c r="G56" s="294">
        <f t="shared" si="5"/>
        <v>744502</v>
      </c>
      <c r="H56" s="295">
        <f t="shared" si="5"/>
        <v>0</v>
      </c>
      <c r="I56" s="296">
        <f t="shared" si="5"/>
        <v>0</v>
      </c>
      <c r="J56" s="297">
        <f t="shared" si="5"/>
        <v>311062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1181682</v>
      </c>
      <c r="F58" s="304">
        <f t="shared" si="1"/>
        <v>744502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744502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311062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311062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5715</v>
      </c>
      <c r="G64" s="337">
        <f t="shared" si="6"/>
        <v>19432</v>
      </c>
      <c r="H64" s="338">
        <f t="shared" si="6"/>
        <v>0</v>
      </c>
      <c r="I64" s="338">
        <f t="shared" si="6"/>
        <v>-12017</v>
      </c>
      <c r="J64" s="339">
        <f t="shared" si="6"/>
        <v>-1700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-5715</v>
      </c>
      <c r="G66" s="349">
        <f aca="true" t="shared" si="8" ref="G66:L66">SUM(+G68+G76+G77+G84+G85+G86+G89+G90+G91+G92+G93+G94+G95)</f>
        <v>-19432</v>
      </c>
      <c r="H66" s="350">
        <f>SUM(+H68+H76+H77+H84+H85+H86+H89+H90+H91+H92+H93+H94+H95)</f>
        <v>0</v>
      </c>
      <c r="I66" s="350">
        <f>SUM(+I68+I76+I77+I84+I85+I86+I89+I90+I91+I92+I93+I94+I95)</f>
        <v>12017</v>
      </c>
      <c r="J66" s="351">
        <f>SUM(+J68+J76+J77+J84+J85+J86+J89+J90+J91+J92+J93+J94+J95)</f>
        <v>1700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-4783</v>
      </c>
      <c r="G86" s="310">
        <f aca="true" t="shared" si="11" ref="G86:M86">+G87+G88</f>
        <v>-6483</v>
      </c>
      <c r="H86" s="311">
        <f>+H87+H88</f>
        <v>0</v>
      </c>
      <c r="I86" s="311">
        <f>+I87+I88</f>
        <v>0</v>
      </c>
      <c r="J86" s="312">
        <f>+J87+J88</f>
        <v>1700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-4783</v>
      </c>
      <c r="G88" s="383">
        <f>+'[1]OTCHET'!G521+'[1]OTCHET'!G524+'[1]OTCHET'!G544</f>
        <v>-6483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1700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-932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-932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-12949</v>
      </c>
      <c r="H95" s="122">
        <f>'[1]OTCHET'!H591</f>
        <v>0</v>
      </c>
      <c r="I95" s="122">
        <f>'[1]OTCHET'!I591</f>
        <v>12949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+'[1]OTCHET'!H605</f>
        <v>iva.nacheva@riew-pleven.eu</v>
      </c>
      <c r="C107" s="421"/>
      <c r="D107" s="421"/>
      <c r="E107" s="426"/>
      <c r="F107" s="19"/>
      <c r="G107" s="427">
        <f>+'[1]OTCHET'!E605</f>
        <v>64800690</v>
      </c>
      <c r="H107" s="427">
        <f>+'[1]OTCHET'!F605</f>
        <v>0</v>
      </c>
      <c r="I107" s="428"/>
      <c r="J107" s="429">
        <f>+'[1]OTCHET'!B605</f>
        <v>45266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+'[1]OTCHET'!D603</f>
        <v>ИВА НАЧЕВА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+'[1]OTCHET'!G600</f>
        <v>ИВА НАЧЕВА</v>
      </c>
      <c r="F114" s="447"/>
      <c r="G114" s="443"/>
      <c r="H114" s="3"/>
      <c r="I114" s="447" t="str">
        <f>+'[1]OTCHET'!G603</f>
        <v>ИНЖ. ЗОРНИЦА ЙОТКОВА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2024-01-16T13:43:10Z</dcterms:created>
  <dcterms:modified xsi:type="dcterms:W3CDTF">2024-01-16T13:46:26Z</dcterms:modified>
  <cp:category/>
  <cp:version/>
  <cp:contentType/>
  <cp:contentStatus/>
</cp:coreProperties>
</file>